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pi.box.com/wopi/files/2190624825291/WOPIServiceId_TP_BOX_2/WOPIUserId_-/"/>
    </mc:Choice>
  </mc:AlternateContent>
  <xr:revisionPtr revIDLastSave="19" documentId="8_{0EF254A9-2F17-4634-B8C2-11C54B45B419}" xr6:coauthVersionLast="47" xr6:coauthVersionMax="47" xr10:uidLastSave="{D2373C5B-0C5D-4301-835E-9A43A23093C5}"/>
  <bookViews>
    <workbookView xWindow="28680" yWindow="855" windowWidth="29040" windowHeight="15720" xr2:uid="{6FF3DCAA-25D4-4407-A747-C76B4D595896}"/>
  </bookViews>
  <sheets>
    <sheet name="Section A" sheetId="1" r:id="rId1"/>
    <sheet name="Section B" sheetId="3" r:id="rId2"/>
    <sheet name="Pick LIsts" sheetId="2" state="hidden" r:id="rId3"/>
  </sheets>
  <definedNames>
    <definedName name="Current_Appt">'Pick LIsts'!$C$1:$C$3</definedName>
    <definedName name="PA_RA">'Pick LIsts'!$E$1:$E$3</definedName>
    <definedName name="Pick_List">'Pick LIsts'!$E$1:$E$3</definedName>
    <definedName name="_xlnm.Print_Area" localSheetId="0">'Section A'!$A$1:$I$119</definedName>
    <definedName name="_xlnm.Print_Titles" localSheetId="0">'Section A'!$1:$1</definedName>
    <definedName name="Semesters">'Pick LIsts'!$H$1:$H$3</definedName>
    <definedName name="Source">'Pick LIsts'!$J$1:$J$3</definedName>
    <definedName name="Term__Academic_or_Annual">'Pick LIsts'!$C$1:$C$3</definedName>
    <definedName name="UW_MIR_EXT">'Pick LIsts'!$L$1:$L$4</definedName>
    <definedName name="Y_N">'Pick LIsts'!$A$1:$A$3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D71" i="1" s="1"/>
  <c r="F71" i="1"/>
  <c r="G95" i="1"/>
  <c r="G52" i="1"/>
  <c r="D70" i="1" s="1"/>
  <c r="F70" i="1" s="1"/>
  <c r="G43" i="1"/>
  <c r="I37" i="1"/>
  <c r="G44" i="1" s="1"/>
  <c r="I38" i="1"/>
  <c r="I39" i="1"/>
  <c r="I40" i="1"/>
  <c r="I41" i="1"/>
  <c r="G34" i="1"/>
  <c r="D68" i="1" s="1"/>
  <c r="F68" i="1" s="1"/>
  <c r="G30" i="1"/>
  <c r="D67" i="1"/>
  <c r="F67" i="1" s="1"/>
  <c r="G21" i="1"/>
  <c r="G22" i="1"/>
  <c r="G23" i="1"/>
  <c r="G24" i="1"/>
  <c r="G25" i="1"/>
  <c r="G26" i="1"/>
  <c r="D66" i="1"/>
  <c r="F66" i="1"/>
  <c r="G13" i="1"/>
  <c r="G18" i="1" s="1"/>
  <c r="D65" i="1" s="1"/>
  <c r="F65" i="1" s="1"/>
  <c r="G14" i="1"/>
  <c r="G15" i="1"/>
  <c r="G16" i="1"/>
  <c r="G17" i="1"/>
  <c r="G9" i="1"/>
  <c r="G10" i="1" s="1"/>
  <c r="D64" i="1" s="1"/>
  <c r="F64" i="1" s="1"/>
  <c r="B87" i="1"/>
  <c r="G88" i="1"/>
  <c r="G42" i="1"/>
  <c r="F38" i="1"/>
  <c r="F39" i="1"/>
  <c r="F40" i="1"/>
  <c r="F41" i="1"/>
  <c r="F37" i="1"/>
  <c r="D69" i="1" l="1"/>
  <c r="F69" i="1" s="1"/>
  <c r="G72" i="1" s="1"/>
  <c r="G97" i="1" s="1"/>
</calcChain>
</file>

<file path=xl/sharedStrings.xml><?xml version="1.0" encoding="utf-8"?>
<sst xmlns="http://schemas.openxmlformats.org/spreadsheetml/2006/main" count="140" uniqueCount="86">
  <si>
    <r>
      <t xml:space="preserve">Draper TIF BUDGET FORM SECTION A- </t>
    </r>
    <r>
      <rPr>
        <i/>
        <sz val="12"/>
        <color indexed="8"/>
        <rFont val="Times New Roman"/>
        <family val="1"/>
      </rPr>
      <t>Please complete the highlighted cells.</t>
    </r>
  </si>
  <si>
    <t>Personnel</t>
  </si>
  <si>
    <t>PI, Co-I, and Academic Staff Salaries</t>
  </si>
  <si>
    <r>
      <rPr>
        <b/>
        <i/>
        <sz val="10"/>
        <color indexed="8"/>
        <rFont val="Times New Roman"/>
        <family val="1"/>
      </rPr>
      <t>NOTES</t>
    </r>
    <r>
      <rPr>
        <i/>
        <sz val="10"/>
        <color indexed="8"/>
        <rFont val="Times New Roman"/>
        <family val="1"/>
      </rPr>
      <t>: Draper TIF awards are funded on 135 accounts which means that any salary awarded will have fringe benefits charged to this fund.                                                             The budget may include faculty salary for summer salary support only. Faculty with 12 month appointments are not eligible for faculty salary support.                                            Please include any known pay plan increase in salary that would occur during the award.
If there are any unknown pay plan increases during the award period, the increase will be automatically added to your award amount and covered by WEH, up to the maximum award amount of $50,000.</t>
    </r>
  </si>
  <si>
    <t>Investigator Salary</t>
  </si>
  <si>
    <t>Title</t>
  </si>
  <si>
    <t>Name</t>
  </si>
  <si>
    <t>FY2027 Full Time Salary</t>
  </si>
  <si>
    <t>Current Appointment</t>
  </si>
  <si>
    <t>Number of months of support requested</t>
  </si>
  <si>
    <t>Total Faculty Salaries</t>
  </si>
  <si>
    <t>Pick One</t>
  </si>
  <si>
    <t>Total PI Salaries:</t>
  </si>
  <si>
    <t>Co-Investigator Salary</t>
  </si>
  <si>
    <t>Total Co-Investigator Salaries:</t>
  </si>
  <si>
    <t>Academic Staff Salary</t>
  </si>
  <si>
    <t>% Time Appointment</t>
  </si>
  <si>
    <t>Total Academic Staff Salaries</t>
  </si>
  <si>
    <t>Total Academic Staff Salaries:</t>
  </si>
  <si>
    <t>Student Hourly Help</t>
  </si>
  <si>
    <t>Student Hourly Request  - UW/MIR</t>
  </si>
  <si>
    <t>Total Student Hourly Salaries:</t>
  </si>
  <si>
    <t>LTE's</t>
  </si>
  <si>
    <t>Total requested LTE amount - UW/MIR</t>
  </si>
  <si>
    <t>Total LTE's Salaries:</t>
  </si>
  <si>
    <t>Research Assistants and Project Assistants Salary</t>
  </si>
  <si>
    <t>Term (Academic or Annual)</t>
  </si>
  <si>
    <t>Type (RA or PA)</t>
  </si>
  <si>
    <t>Number of Months</t>
  </si>
  <si>
    <t>% Time</t>
  </si>
  <si>
    <t>Total RA/PA Requested Salary</t>
  </si>
  <si>
    <t>Tuition Remission</t>
  </si>
  <si>
    <t>Total Number of Semesters for Tuition Remission</t>
  </si>
  <si>
    <t>Tuition Remission Requested</t>
  </si>
  <si>
    <t>Total Project Assistant Salaries:</t>
  </si>
  <si>
    <t>Total Research Assistant Salaries:</t>
  </si>
  <si>
    <t>Total Tuition:</t>
  </si>
  <si>
    <t>Postdoctoral Fellows</t>
  </si>
  <si>
    <t>Period                   (MM/YY - MM/YY)</t>
  </si>
  <si>
    <t>Requested Salary</t>
  </si>
  <si>
    <t>Total Post Docs Salaries:</t>
  </si>
  <si>
    <t>Research Associates Salaries</t>
  </si>
  <si>
    <t>Total Research Associate Salaries:</t>
  </si>
  <si>
    <t xml:space="preserve">Fringe Benefits </t>
  </si>
  <si>
    <t>Total PI Salary:</t>
  </si>
  <si>
    <t>Total LTE Salaries</t>
  </si>
  <si>
    <t>Total PA and RA Salaries:</t>
  </si>
  <si>
    <t>Total Research Associates Salaries</t>
  </si>
  <si>
    <t>Total Fringe Benefits:</t>
  </si>
  <si>
    <t>Supplies and Expenses</t>
  </si>
  <si>
    <t>Total requested Supplies and Expenses(detailed list of items and cost for each item)</t>
  </si>
  <si>
    <t>Description</t>
  </si>
  <si>
    <t>Cost</t>
  </si>
  <si>
    <t>$</t>
  </si>
  <si>
    <t>Total Supplies and Expenses:</t>
  </si>
  <si>
    <t>Equipment</t>
  </si>
  <si>
    <t>Proposed Use</t>
  </si>
  <si>
    <t>Total Value</t>
  </si>
  <si>
    <t>Requested Amount</t>
  </si>
  <si>
    <t>Total Equipment:</t>
  </si>
  <si>
    <t>Total Project Costs:</t>
  </si>
  <si>
    <t>Budget Justification Narrative (Briefly, explain supplies and expenses and equipment request and anything else that may be pertinent)</t>
  </si>
  <si>
    <r>
      <t xml:space="preserve">Draper TIF BUDGET FORM SECTION B- </t>
    </r>
    <r>
      <rPr>
        <i/>
        <sz val="12"/>
        <color indexed="8"/>
        <rFont val="Times New Roman"/>
        <family val="1"/>
      </rPr>
      <t>Please complete the highlighted cells.</t>
    </r>
  </si>
  <si>
    <t>Name of Individual:</t>
  </si>
  <si>
    <t>For all active and pending support, please provide the following information:</t>
  </si>
  <si>
    <t>Project Number (Principal Investigator)</t>
  </si>
  <si>
    <t>Person Months</t>
  </si>
  <si>
    <t>Source</t>
  </si>
  <si>
    <t>Date of Approved/Proposed Project</t>
  </si>
  <si>
    <t>Title of Project (or Subproject)</t>
  </si>
  <si>
    <t>Annual Direct Costs</t>
  </si>
  <si>
    <t xml:space="preserve">The major goals of this project are… </t>
  </si>
  <si>
    <t>Active Awards:</t>
  </si>
  <si>
    <t>Pending Awards:</t>
  </si>
  <si>
    <t>Yes</t>
  </si>
  <si>
    <t>Academic</t>
  </si>
  <si>
    <t>Project Assistant</t>
  </si>
  <si>
    <t>UW/MIR</t>
  </si>
  <si>
    <t>UW</t>
  </si>
  <si>
    <t>No</t>
  </si>
  <si>
    <t>Annual</t>
  </si>
  <si>
    <t>Research Assistant</t>
  </si>
  <si>
    <t>Extension</t>
  </si>
  <si>
    <t>MIR</t>
  </si>
  <si>
    <t>Total Post Doctoral Fellow Salaries:</t>
  </si>
  <si>
    <r>
      <rPr>
        <b/>
        <i/>
        <sz val="10"/>
        <color indexed="8"/>
        <rFont val="Times New Roman"/>
        <family val="1"/>
      </rPr>
      <t>NOTES</t>
    </r>
    <r>
      <rPr>
        <i/>
        <sz val="10"/>
        <color indexed="8"/>
        <rFont val="Times New Roman"/>
        <family val="1"/>
      </rPr>
      <t>: Automatically calculated. FY26 Rates Shown.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</si>
</sst>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00_);_(&quot;$&quot;* \(#,##0.000\);_(&quot;$&quot;* &quot;-&quot;???_);_(@_)"/>
    <numFmt numFmtId="165" formatCode="mm/yy\ \-\ mm/yy"/>
    <numFmt numFmtId="166" formatCode="0.0%"/>
  </numFmts>
  <fonts count="16">
    <font>
      <sz val="11"/>
      <color theme="1"/>
      <name val="Calibri"/>
      <family val="2"/>
      <scheme val="minor"/>
    </font>
    <font>
      <i/>
      <sz val="10"/>
      <color indexed="8"/>
      <name val="Times New Roman"/>
      <family val="1"/>
    </font>
    <font>
      <b/>
      <i/>
      <sz val="10"/>
      <color indexed="8"/>
      <name val="Times New Roman"/>
      <family val="1"/>
    </font>
    <font>
      <i/>
      <sz val="12"/>
      <color indexed="8"/>
      <name val="Times New Roman"/>
      <family val="1"/>
    </font>
    <font>
      <sz val="11"/>
      <color theme="1"/>
      <name val="Calibri"/>
      <family val="2"/>
      <scheme val="minor"/>
    </font>
    <font>
      <b/>
      <sz val="12"/>
      <color theme="1"/>
      <name val="Times New Roman"/>
      <family val="1"/>
    </font>
    <font>
      <sz val="11"/>
      <color theme="1"/>
      <name val="Times New Roman"/>
      <family val="1"/>
    </font>
    <font>
      <i/>
      <sz val="11"/>
      <color theme="1"/>
      <name val="Times New Roman"/>
      <family val="1"/>
    </font>
    <font>
      <b/>
      <sz val="11"/>
      <color theme="1"/>
      <name val="Times New Roman"/>
      <family val="1"/>
    </font>
    <font>
      <b/>
      <i/>
      <sz val="11"/>
      <color theme="1"/>
      <name val="Times New Roman"/>
      <family val="1"/>
    </font>
    <font>
      <sz val="10"/>
      <color theme="1"/>
      <name val="Times New Roman"/>
      <family val="1"/>
    </font>
    <font>
      <i/>
      <sz val="10"/>
      <color theme="1"/>
      <name val="Times New Roman"/>
      <family val="1"/>
    </font>
    <font>
      <sz val="11"/>
      <color theme="1"/>
      <name val="Palatino"/>
    </font>
    <font>
      <b/>
      <i/>
      <sz val="11"/>
      <color theme="1"/>
      <name val="Calibri"/>
      <family val="2"/>
      <scheme val="minor"/>
    </font>
    <font>
      <b/>
      <sz val="16"/>
      <color theme="1"/>
      <name val="Times New Roman"/>
      <family val="1"/>
    </font>
    <font>
      <sz val="11"/>
      <color theme="1"/>
      <name val="Calibri"/>
      <family val="2"/>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72">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6" fillId="0" borderId="1" xfId="0" applyFont="1" applyBorder="1" applyAlignment="1">
      <alignment wrapText="1"/>
    </xf>
    <xf numFmtId="0" fontId="6" fillId="2" borderId="1" xfId="0" applyFont="1" applyFill="1" applyBorder="1" applyAlignment="1" applyProtection="1">
      <alignment wrapText="1"/>
      <protection locked="0"/>
    </xf>
    <xf numFmtId="44" fontId="6" fillId="2" borderId="1" xfId="1" applyFont="1" applyFill="1" applyBorder="1" applyProtection="1">
      <protection locked="0"/>
    </xf>
    <xf numFmtId="0" fontId="6" fillId="2" borderId="1" xfId="0" applyFont="1" applyFill="1" applyBorder="1" applyProtection="1">
      <protection locked="0"/>
    </xf>
    <xf numFmtId="4" fontId="6" fillId="2" borderId="1" xfId="0" applyNumberFormat="1" applyFont="1" applyFill="1" applyBorder="1" applyProtection="1">
      <protection locked="0"/>
    </xf>
    <xf numFmtId="44" fontId="6" fillId="0" borderId="1" xfId="1" applyFont="1" applyFill="1" applyBorder="1"/>
    <xf numFmtId="0" fontId="9" fillId="0" borderId="0" xfId="0" applyFont="1" applyAlignment="1">
      <alignment horizontal="right"/>
    </xf>
    <xf numFmtId="9" fontId="6" fillId="2" borderId="1" xfId="2" applyFont="1" applyFill="1" applyBorder="1" applyProtection="1">
      <protection locked="0"/>
    </xf>
    <xf numFmtId="0" fontId="7" fillId="0" borderId="0" xfId="0" applyFont="1" applyAlignment="1">
      <alignment horizontal="right"/>
    </xf>
    <xf numFmtId="44" fontId="7" fillId="0" borderId="0" xfId="0" applyNumberFormat="1" applyFont="1"/>
    <xf numFmtId="44" fontId="6" fillId="0" borderId="0" xfId="0" applyNumberFormat="1" applyFont="1" applyAlignment="1">
      <alignment horizontal="center" wrapText="1"/>
    </xf>
    <xf numFmtId="10" fontId="6" fillId="2" borderId="1" xfId="2" applyNumberFormat="1" applyFont="1" applyFill="1" applyBorder="1" applyProtection="1">
      <protection locked="0"/>
    </xf>
    <xf numFmtId="4" fontId="6" fillId="0" borderId="0" xfId="0" applyNumberFormat="1" applyFont="1"/>
    <xf numFmtId="44" fontId="6" fillId="0" borderId="0" xfId="0" applyNumberFormat="1" applyFont="1"/>
    <xf numFmtId="165" fontId="6" fillId="2" borderId="1" xfId="0" applyNumberFormat="1" applyFont="1" applyFill="1" applyBorder="1" applyProtection="1">
      <protection locked="0"/>
    </xf>
    <xf numFmtId="44" fontId="6" fillId="0" borderId="0" xfId="1" applyFont="1" applyBorder="1"/>
    <xf numFmtId="0" fontId="6" fillId="0" borderId="0" xfId="0" applyFont="1" applyAlignment="1">
      <alignment wrapText="1"/>
    </xf>
    <xf numFmtId="49" fontId="6" fillId="2" borderId="1" xfId="0" applyNumberFormat="1" applyFont="1" applyFill="1" applyBorder="1" applyAlignment="1" applyProtection="1">
      <alignment wrapText="1"/>
      <protection locked="0"/>
    </xf>
    <xf numFmtId="44" fontId="8" fillId="0" borderId="0" xfId="0" applyNumberFormat="1" applyFont="1"/>
    <xf numFmtId="0" fontId="8" fillId="0" borderId="0" xfId="0" applyFont="1" applyAlignment="1">
      <alignment horizontal="right"/>
    </xf>
    <xf numFmtId="44" fontId="8" fillId="0" borderId="1" xfId="0" applyNumberFormat="1" applyFont="1" applyBorder="1"/>
    <xf numFmtId="0" fontId="10" fillId="0" borderId="0" xfId="0" applyFont="1"/>
    <xf numFmtId="0" fontId="9" fillId="0" borderId="2" xfId="0" applyFont="1" applyBorder="1" applyAlignment="1">
      <alignment horizontal="right"/>
    </xf>
    <xf numFmtId="44" fontId="9" fillId="0" borderId="2" xfId="0" applyNumberFormat="1" applyFont="1" applyBorder="1"/>
    <xf numFmtId="44" fontId="9" fillId="0" borderId="0" xfId="0" applyNumberFormat="1" applyFont="1"/>
    <xf numFmtId="44" fontId="9" fillId="0" borderId="2" xfId="1" applyFont="1" applyBorder="1"/>
    <xf numFmtId="0" fontId="11" fillId="0" borderId="0" xfId="0" applyFont="1" applyAlignment="1">
      <alignment vertical="top" wrapText="1"/>
    </xf>
    <xf numFmtId="0" fontId="10" fillId="0" borderId="0" xfId="0" applyFont="1" applyAlignment="1">
      <alignment vertical="top" wrapText="1"/>
    </xf>
    <xf numFmtId="0" fontId="6" fillId="2" borderId="3" xfId="0" applyFont="1" applyFill="1" applyBorder="1" applyAlignment="1">
      <alignment horizontal="center" wrapText="1"/>
    </xf>
    <xf numFmtId="0" fontId="12" fillId="0" borderId="1" xfId="0" applyFont="1" applyBorder="1" applyAlignment="1">
      <alignment vertical="center" wrapText="1"/>
    </xf>
    <xf numFmtId="0" fontId="12" fillId="2" borderId="4"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0" fillId="2" borderId="8" xfId="0" applyFill="1" applyBorder="1" applyAlignment="1">
      <alignment vertical="top" wrapText="1"/>
    </xf>
    <xf numFmtId="0" fontId="6" fillId="2" borderId="9" xfId="0" applyFont="1" applyFill="1" applyBorder="1"/>
    <xf numFmtId="6" fontId="6" fillId="2" borderId="3" xfId="0" applyNumberFormat="1" applyFont="1" applyFill="1" applyBorder="1" applyAlignment="1">
      <alignment horizontal="center" wrapText="1"/>
    </xf>
    <xf numFmtId="0" fontId="6" fillId="2" borderId="1" xfId="0" applyFont="1" applyFill="1" applyBorder="1" applyAlignment="1">
      <alignment horizontal="center" wrapText="1"/>
    </xf>
    <xf numFmtId="0" fontId="6" fillId="0" borderId="10" xfId="0" applyFont="1" applyBorder="1" applyAlignment="1">
      <alignment horizontal="center" wrapText="1"/>
    </xf>
    <xf numFmtId="0" fontId="6" fillId="0" borderId="3" xfId="0" applyFont="1" applyBorder="1" applyAlignment="1">
      <alignment horizontal="center" wrapText="1"/>
    </xf>
    <xf numFmtId="0" fontId="0" fillId="0" borderId="10" xfId="0" applyBorder="1"/>
    <xf numFmtId="0" fontId="0" fillId="0" borderId="3" xfId="0" applyBorder="1"/>
    <xf numFmtId="44" fontId="0" fillId="0" borderId="1" xfId="0" applyNumberFormat="1" applyBorder="1"/>
    <xf numFmtId="164" fontId="0" fillId="0" borderId="1" xfId="0" applyNumberFormat="1" applyBorder="1"/>
    <xf numFmtId="0" fontId="0" fillId="0" borderId="10" xfId="0" quotePrefix="1" applyBorder="1"/>
    <xf numFmtId="0" fontId="13" fillId="0" borderId="0" xfId="0" applyFont="1" applyAlignment="1">
      <alignment horizontal="right"/>
    </xf>
    <xf numFmtId="0" fontId="14" fillId="0" borderId="0" xfId="0" applyFont="1"/>
    <xf numFmtId="0" fontId="5" fillId="0" borderId="2" xfId="0" applyFont="1" applyBorder="1"/>
    <xf numFmtId="6" fontId="9" fillId="0" borderId="2" xfId="0" applyNumberFormat="1" applyFont="1" applyBorder="1"/>
    <xf numFmtId="166" fontId="0" fillId="0" borderId="1" xfId="0" applyNumberFormat="1" applyBorder="1" applyAlignment="1">
      <alignment horizontal="center"/>
    </xf>
    <xf numFmtId="0" fontId="1" fillId="0" borderId="10" xfId="0" applyFont="1" applyBorder="1" applyAlignment="1">
      <alignment vertical="top" wrapText="1"/>
    </xf>
    <xf numFmtId="0" fontId="10" fillId="0" borderId="11" xfId="0" applyFont="1" applyBorder="1" applyAlignment="1">
      <alignment vertical="top" wrapText="1"/>
    </xf>
    <xf numFmtId="0" fontId="10" fillId="0" borderId="3" xfId="0" applyFont="1" applyBorder="1" applyAlignment="1">
      <alignment vertical="top" wrapText="1"/>
    </xf>
    <xf numFmtId="0" fontId="6" fillId="0" borderId="10" xfId="0" applyFont="1" applyBorder="1" applyAlignment="1">
      <alignment horizontal="center" wrapText="1"/>
    </xf>
    <xf numFmtId="0" fontId="6" fillId="0" borderId="3" xfId="0" applyFont="1" applyBorder="1" applyAlignment="1">
      <alignment horizontal="center" wrapText="1"/>
    </xf>
    <xf numFmtId="6" fontId="6" fillId="2" borderId="10" xfId="0" applyNumberFormat="1" applyFont="1" applyFill="1" applyBorder="1" applyAlignment="1" applyProtection="1">
      <alignment horizontal="center" wrapText="1"/>
      <protection locked="0"/>
    </xf>
    <xf numFmtId="44" fontId="6" fillId="2" borderId="3" xfId="0" applyNumberFormat="1" applyFont="1" applyFill="1" applyBorder="1" applyAlignment="1" applyProtection="1">
      <alignment horizontal="center" wrapText="1"/>
      <protection locked="0"/>
    </xf>
    <xf numFmtId="0" fontId="6" fillId="0" borderId="1" xfId="0" applyFont="1" applyBorder="1" applyAlignment="1">
      <alignment horizontal="center" wrapText="1"/>
    </xf>
    <xf numFmtId="44" fontId="6" fillId="2" borderId="10" xfId="0" applyNumberFormat="1" applyFont="1" applyFill="1" applyBorder="1" applyAlignment="1" applyProtection="1">
      <alignment horizontal="center" wrapText="1"/>
      <protection locked="0"/>
    </xf>
    <xf numFmtId="44" fontId="6" fillId="2" borderId="1" xfId="0" applyNumberFormat="1" applyFont="1" applyFill="1" applyBorder="1" applyAlignment="1" applyProtection="1">
      <alignment horizontal="center" wrapText="1"/>
      <protection locked="0"/>
    </xf>
    <xf numFmtId="0" fontId="1" fillId="0" borderId="11" xfId="0" applyFont="1" applyBorder="1" applyAlignment="1">
      <alignment horizontal="left" vertical="top" wrapText="1"/>
    </xf>
    <xf numFmtId="0" fontId="12" fillId="2" borderId="1"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166" fontId="15" fillId="0" borderId="1" xfId="0" applyNumberFormat="1"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99</xdr:row>
      <xdr:rowOff>34925</xdr:rowOff>
    </xdr:from>
    <xdr:ext cx="9347573" cy="3450993"/>
    <xdr:sp macro="" textlink="">
      <xdr:nvSpPr>
        <xdr:cNvPr id="2" name="TextBox 1">
          <a:extLst>
            <a:ext uri="{FF2B5EF4-FFF2-40B4-BE49-F238E27FC236}">
              <a16:creationId xmlns:a16="http://schemas.microsoft.com/office/drawing/2014/main" id="{55C87FF4-6A96-0575-5DF2-C46C59BF39B3}"/>
            </a:ext>
          </a:extLst>
        </xdr:cNvPr>
        <xdr:cNvSpPr txBox="1"/>
      </xdr:nvSpPr>
      <xdr:spPr>
        <a:xfrm>
          <a:off x="171450" y="20212050"/>
          <a:ext cx="9658350" cy="3543300"/>
        </a:xfrm>
        <a:prstGeom prst="rect">
          <a:avLst/>
        </a:prstGeom>
        <a:solidFill>
          <a:schemeClr val="accent6">
            <a:lumMod val="20000"/>
            <a:lumOff val="80000"/>
          </a:schemeClr>
        </a:solidFill>
        <a:effectLst>
          <a:innerShdw blurRad="114300">
            <a:prstClr val="black"/>
          </a:inn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E15B-8E85-435D-824D-82D825F60AF2}">
  <dimension ref="A1:I103"/>
  <sheetViews>
    <sheetView tabSelected="1" topLeftCell="A46" zoomScaleNormal="100" workbookViewId="0">
      <selection activeCell="F65" sqref="F65"/>
    </sheetView>
  </sheetViews>
  <sheetFormatPr defaultRowHeight="15"/>
  <cols>
    <col min="1" max="1" width="2.5703125" style="2" customWidth="1"/>
    <col min="2" max="2" width="40.5703125" style="2" bestFit="1" customWidth="1"/>
    <col min="3" max="3" width="32" style="2" bestFit="1" customWidth="1"/>
    <col min="4" max="4" width="13.85546875" style="2" bestFit="1" customWidth="1"/>
    <col min="5" max="5" width="14.28515625" style="2" customWidth="1"/>
    <col min="6" max="6" width="14.7109375" style="2" customWidth="1"/>
    <col min="7" max="7" width="16.7109375" style="2" customWidth="1"/>
    <col min="8" max="8" width="12.28515625" style="2" customWidth="1"/>
    <col min="9" max="9" width="13.85546875" style="2" customWidth="1"/>
    <col min="10" max="10" width="11.7109375" style="2" customWidth="1"/>
    <col min="11" max="16384" width="9.140625" style="2"/>
  </cols>
  <sheetData>
    <row r="1" spans="1:7" ht="15.75">
      <c r="A1" s="1" t="s">
        <v>0</v>
      </c>
    </row>
    <row r="2" spans="1:7" ht="6.75" customHeight="1"/>
    <row r="3" spans="1:7" ht="19.5" customHeight="1">
      <c r="A3" s="51" t="s">
        <v>1</v>
      </c>
    </row>
    <row r="4" spans="1:7" ht="15.75">
      <c r="A4" s="1" t="s">
        <v>2</v>
      </c>
    </row>
    <row r="5" spans="1:7" s="26" customFormat="1" ht="69" customHeight="1">
      <c r="A5" s="55" t="s">
        <v>3</v>
      </c>
      <c r="B5" s="56"/>
      <c r="C5" s="56"/>
      <c r="D5" s="56"/>
      <c r="E5" s="56"/>
      <c r="F5" s="56"/>
      <c r="G5" s="57"/>
    </row>
    <row r="6" spans="1:7" s="26" customFormat="1" ht="7.5" customHeight="1">
      <c r="A6" s="31"/>
      <c r="B6" s="32"/>
      <c r="C6" s="32"/>
      <c r="D6" s="32"/>
      <c r="E6" s="32"/>
      <c r="F6" s="32"/>
      <c r="G6" s="32"/>
    </row>
    <row r="7" spans="1:7" s="26" customFormat="1" ht="15" customHeight="1">
      <c r="A7" s="4" t="s">
        <v>4</v>
      </c>
      <c r="B7" s="32"/>
      <c r="C7" s="32"/>
      <c r="D7" s="32"/>
      <c r="E7" s="32"/>
      <c r="F7" s="32"/>
      <c r="G7" s="32"/>
    </row>
    <row r="8" spans="1:7" ht="46.5" customHeight="1">
      <c r="B8" s="5" t="s">
        <v>5</v>
      </c>
      <c r="C8" s="5" t="s">
        <v>6</v>
      </c>
      <c r="D8" s="5" t="s">
        <v>7</v>
      </c>
      <c r="E8" s="5" t="s">
        <v>8</v>
      </c>
      <c r="F8" s="5" t="s">
        <v>9</v>
      </c>
      <c r="G8" s="5" t="s">
        <v>10</v>
      </c>
    </row>
    <row r="9" spans="1:7">
      <c r="B9" s="6"/>
      <c r="C9" s="6"/>
      <c r="D9" s="7">
        <v>0</v>
      </c>
      <c r="E9" s="8" t="s">
        <v>11</v>
      </c>
      <c r="F9" s="9">
        <v>0</v>
      </c>
      <c r="G9" s="10">
        <f>IF(E9="Academic",D9/9*F9,IF(E9="Annual",D9/12*F9,0))</f>
        <v>0</v>
      </c>
    </row>
    <row r="10" spans="1:7">
      <c r="F10" s="11" t="s">
        <v>12</v>
      </c>
      <c r="G10" s="30">
        <f>G9</f>
        <v>0</v>
      </c>
    </row>
    <row r="11" spans="1:7">
      <c r="A11" s="4" t="s">
        <v>13</v>
      </c>
    </row>
    <row r="12" spans="1:7" ht="60">
      <c r="B12" s="5" t="s">
        <v>5</v>
      </c>
      <c r="C12" s="5" t="s">
        <v>6</v>
      </c>
      <c r="D12" s="5" t="s">
        <v>7</v>
      </c>
      <c r="E12" s="5" t="s">
        <v>8</v>
      </c>
      <c r="F12" s="5" t="s">
        <v>9</v>
      </c>
      <c r="G12" s="5" t="s">
        <v>10</v>
      </c>
    </row>
    <row r="13" spans="1:7">
      <c r="B13" s="6"/>
      <c r="C13" s="6"/>
      <c r="D13" s="7">
        <v>0</v>
      </c>
      <c r="E13" s="8" t="s">
        <v>11</v>
      </c>
      <c r="F13" s="9">
        <v>0</v>
      </c>
      <c r="G13" s="10">
        <f>IF(E13="Academic",D13/9*F13,IF(E13="Annual",D13/12*F13,0))</f>
        <v>0</v>
      </c>
    </row>
    <row r="14" spans="1:7">
      <c r="B14" s="6"/>
      <c r="C14" s="6"/>
      <c r="D14" s="7">
        <v>0</v>
      </c>
      <c r="E14" s="8" t="s">
        <v>11</v>
      </c>
      <c r="F14" s="9">
        <v>0</v>
      </c>
      <c r="G14" s="10">
        <f>IF(E14="Academic",D14/9*F14,IF(E14="Annual",D14/12*F14,0))</f>
        <v>0</v>
      </c>
    </row>
    <row r="15" spans="1:7">
      <c r="B15" s="6"/>
      <c r="C15" s="6"/>
      <c r="D15" s="7">
        <v>0</v>
      </c>
      <c r="E15" s="8" t="s">
        <v>11</v>
      </c>
      <c r="F15" s="9">
        <v>0</v>
      </c>
      <c r="G15" s="10">
        <f>IF(E15="Academic",D15/9*F15,IF(E15="Annual",D15/12*F15,0))</f>
        <v>0</v>
      </c>
    </row>
    <row r="16" spans="1:7">
      <c r="B16" s="6"/>
      <c r="C16" s="6"/>
      <c r="D16" s="7">
        <v>0</v>
      </c>
      <c r="E16" s="8" t="s">
        <v>11</v>
      </c>
      <c r="F16" s="9">
        <v>0</v>
      </c>
      <c r="G16" s="10">
        <f>IF(E16="Academic",D16/9*F16,IF(E16="Annual",D16/12*F16,0))</f>
        <v>0</v>
      </c>
    </row>
    <row r="17" spans="1:8">
      <c r="B17" s="6"/>
      <c r="C17" s="6"/>
      <c r="D17" s="7">
        <v>0</v>
      </c>
      <c r="E17" s="8" t="s">
        <v>11</v>
      </c>
      <c r="F17" s="9">
        <v>0</v>
      </c>
      <c r="G17" s="10">
        <f>IF(E17="Academic",D17/9*F17,IF(E17="Annual",D17/12*F17,0))</f>
        <v>0</v>
      </c>
    </row>
    <row r="18" spans="1:8">
      <c r="E18" s="3"/>
      <c r="F18" s="11" t="s">
        <v>14</v>
      </c>
      <c r="G18" s="28">
        <f>SUM(G13:G17)</f>
        <v>0</v>
      </c>
    </row>
    <row r="19" spans="1:8">
      <c r="A19" s="4" t="s">
        <v>15</v>
      </c>
    </row>
    <row r="20" spans="1:8" ht="60">
      <c r="B20" s="5" t="s">
        <v>5</v>
      </c>
      <c r="C20" s="5" t="s">
        <v>6</v>
      </c>
      <c r="D20" s="5" t="s">
        <v>7</v>
      </c>
      <c r="E20" s="5" t="s">
        <v>16</v>
      </c>
      <c r="F20" s="5" t="s">
        <v>9</v>
      </c>
      <c r="G20" s="5" t="s">
        <v>17</v>
      </c>
    </row>
    <row r="21" spans="1:8">
      <c r="B21" s="6"/>
      <c r="C21" s="6"/>
      <c r="D21" s="7">
        <v>0</v>
      </c>
      <c r="E21" s="12">
        <v>0</v>
      </c>
      <c r="F21" s="9">
        <v>0</v>
      </c>
      <c r="G21" s="10">
        <f>(D21*E21)/12*F21</f>
        <v>0</v>
      </c>
    </row>
    <row r="22" spans="1:8">
      <c r="B22" s="6"/>
      <c r="C22" s="6"/>
      <c r="D22" s="7">
        <v>0</v>
      </c>
      <c r="E22" s="12">
        <v>0</v>
      </c>
      <c r="F22" s="9">
        <v>0</v>
      </c>
      <c r="G22" s="10">
        <f>(D22*E22)/12*F22</f>
        <v>0</v>
      </c>
    </row>
    <row r="23" spans="1:8">
      <c r="B23" s="6"/>
      <c r="C23" s="6"/>
      <c r="D23" s="7">
        <v>0</v>
      </c>
      <c r="E23" s="12">
        <v>0</v>
      </c>
      <c r="F23" s="9">
        <v>0</v>
      </c>
      <c r="G23" s="10">
        <f>(D23*E23)/12*F23</f>
        <v>0</v>
      </c>
    </row>
    <row r="24" spans="1:8">
      <c r="B24" s="6"/>
      <c r="C24" s="6"/>
      <c r="D24" s="7">
        <v>0</v>
      </c>
      <c r="E24" s="12">
        <v>0</v>
      </c>
      <c r="F24" s="9">
        <v>0</v>
      </c>
      <c r="G24" s="10">
        <f>(D24*E24)/12*F24</f>
        <v>0</v>
      </c>
    </row>
    <row r="25" spans="1:8">
      <c r="B25" s="6"/>
      <c r="C25" s="6"/>
      <c r="D25" s="7">
        <v>0</v>
      </c>
      <c r="E25" s="12">
        <v>0</v>
      </c>
      <c r="F25" s="9">
        <v>0</v>
      </c>
      <c r="G25" s="10">
        <f>(D25*E25)/12*F25</f>
        <v>0</v>
      </c>
    </row>
    <row r="26" spans="1:8">
      <c r="E26" s="3"/>
      <c r="F26" s="27" t="s">
        <v>18</v>
      </c>
      <c r="G26" s="28">
        <f>SUM(G21:G25)</f>
        <v>0</v>
      </c>
    </row>
    <row r="27" spans="1:8">
      <c r="A27" s="4" t="s">
        <v>19</v>
      </c>
    </row>
    <row r="28" spans="1:8">
      <c r="B28" s="62" t="s">
        <v>20</v>
      </c>
      <c r="C28" s="62"/>
    </row>
    <row r="29" spans="1:8">
      <c r="B29" s="63">
        <v>0</v>
      </c>
      <c r="C29" s="61"/>
    </row>
    <row r="30" spans="1:8">
      <c r="B30" s="15"/>
      <c r="C30" s="15"/>
      <c r="D30" s="15"/>
      <c r="E30" s="3"/>
      <c r="F30" s="11" t="s">
        <v>21</v>
      </c>
      <c r="G30" s="28">
        <f>B29</f>
        <v>0</v>
      </c>
    </row>
    <row r="31" spans="1:8">
      <c r="A31" s="4" t="s">
        <v>22</v>
      </c>
      <c r="B31" s="15"/>
      <c r="C31" s="15"/>
      <c r="D31" s="15"/>
      <c r="F31" s="3"/>
      <c r="G31" s="13"/>
      <c r="H31" s="14"/>
    </row>
    <row r="32" spans="1:8">
      <c r="B32" s="62" t="s">
        <v>23</v>
      </c>
      <c r="C32" s="62"/>
    </row>
    <row r="33" spans="1:9">
      <c r="B33" s="64">
        <v>0</v>
      </c>
      <c r="C33" s="64"/>
    </row>
    <row r="34" spans="1:9">
      <c r="F34" s="11" t="s">
        <v>24</v>
      </c>
      <c r="G34" s="28">
        <f>B33</f>
        <v>0</v>
      </c>
    </row>
    <row r="35" spans="1:9">
      <c r="A35" s="4" t="s">
        <v>25</v>
      </c>
    </row>
    <row r="36" spans="1:9" ht="45.75" customHeight="1">
      <c r="B36" s="5" t="s">
        <v>26</v>
      </c>
      <c r="C36" s="5" t="s">
        <v>27</v>
      </c>
      <c r="D36" s="5" t="s">
        <v>28</v>
      </c>
      <c r="E36" s="5" t="s">
        <v>29</v>
      </c>
      <c r="F36" s="5" t="s">
        <v>30</v>
      </c>
      <c r="G36" s="5" t="s">
        <v>31</v>
      </c>
      <c r="H36" s="5" t="s">
        <v>32</v>
      </c>
      <c r="I36" s="5" t="s">
        <v>33</v>
      </c>
    </row>
    <row r="37" spans="1:9">
      <c r="B37" s="8" t="s">
        <v>11</v>
      </c>
      <c r="C37" s="8" t="s">
        <v>11</v>
      </c>
      <c r="D37" s="9"/>
      <c r="E37" s="16"/>
      <c r="F37" s="10">
        <f>IF((AND(B37="Academic",C37="Project Assistant")),36700*E37/9*D37,0)+IF((AND(B37="Annual",C37="Project Assistant")),44854*E37/12*D37,0)+IF((AND(B37="Academic",C37="Research Assistant")),36700*E37/9*D37,0)+IF((AND(B37="Annual",C37="Research Assistant")),44854*E37/12*D37,0)</f>
        <v>0</v>
      </c>
      <c r="G37" s="6" t="s">
        <v>11</v>
      </c>
      <c r="H37" s="8"/>
      <c r="I37" s="10">
        <f>IF(G37="Yes",H37*6000,0)</f>
        <v>0</v>
      </c>
    </row>
    <row r="38" spans="1:9">
      <c r="B38" s="8" t="s">
        <v>11</v>
      </c>
      <c r="C38" s="8" t="s">
        <v>11</v>
      </c>
      <c r="D38" s="9"/>
      <c r="E38" s="16"/>
      <c r="F38" s="10">
        <f>IF((AND(B38="Academic",C38="Project Assistant")),36700*E38/9*D38,0)+IF((AND(B38="Annual",C38="Project Assistant")),44854*E38/12*D38,0)+IF((AND(B38="Academic",C38="Research Assistant")),36700*E38/9*D38,0)+IF((AND(B38="Annual",C38="Research Assistant")),44854*E38/12*D38,0)</f>
        <v>0</v>
      </c>
      <c r="G38" s="6" t="s">
        <v>11</v>
      </c>
      <c r="H38" s="8"/>
      <c r="I38" s="10">
        <f>IF(G38="Yes",H38*6000,0)</f>
        <v>0</v>
      </c>
    </row>
    <row r="39" spans="1:9">
      <c r="B39" s="8" t="s">
        <v>11</v>
      </c>
      <c r="C39" s="8" t="s">
        <v>11</v>
      </c>
      <c r="D39" s="9"/>
      <c r="E39" s="16"/>
      <c r="F39" s="10">
        <f>IF((AND(B39="Academic",C39="Project Assistant")),36700*E39/9*D39,0)+IF((AND(B39="Annual",C39="Project Assistant")),44854*E39/12*D39,0)+IF((AND(B39="Academic",C39="Research Assistant")),36700*E39/9*D39,0)+IF((AND(B39="Annual",C39="Research Assistant")),44854*E39/12*D39,0)</f>
        <v>0</v>
      </c>
      <c r="G39" s="6" t="s">
        <v>11</v>
      </c>
      <c r="H39" s="8"/>
      <c r="I39" s="10">
        <f>IF(G39="Yes",H39*6000,0)</f>
        <v>0</v>
      </c>
    </row>
    <row r="40" spans="1:9">
      <c r="B40" s="8" t="s">
        <v>11</v>
      </c>
      <c r="C40" s="8" t="s">
        <v>11</v>
      </c>
      <c r="D40" s="9"/>
      <c r="E40" s="16"/>
      <c r="F40" s="10">
        <f>IF((AND(B40="Academic",C40="Project Assistant")),36700*E40/9*D40,0)+IF((AND(B40="Annual",C40="Project Assistant")),44854*E40/12*D40,0)+IF((AND(B40="Academic",C40="Research Assistant")),36700*E40/9*D40,0)+IF((AND(B40="Annual",C40="Research Assistant")),44854*E40/12*D40,0)</f>
        <v>0</v>
      </c>
      <c r="G40" s="6" t="s">
        <v>11</v>
      </c>
      <c r="H40" s="8"/>
      <c r="I40" s="10">
        <f>IF(G40="Yes",H40*6000,0)</f>
        <v>0</v>
      </c>
    </row>
    <row r="41" spans="1:9">
      <c r="B41" s="8" t="s">
        <v>11</v>
      </c>
      <c r="C41" s="8" t="s">
        <v>11</v>
      </c>
      <c r="D41" s="9"/>
      <c r="E41" s="16"/>
      <c r="F41" s="10">
        <f>IF((AND(B41="Academic",C41="Project Assistant")),36700*E41/9*D41,0)+IF((AND(B41="Annual",C41="Project Assistant")),44854*E41/12*D41,0)+IF((AND(B41="Academic",C41="Research Assistant")),36700*E41/9*D41,0)+IF((AND(B41="Annual",C41="Research Assistant")),44854*E41/12*D41,0)</f>
        <v>0</v>
      </c>
      <c r="G41" s="6" t="s">
        <v>11</v>
      </c>
      <c r="H41" s="8"/>
      <c r="I41" s="10">
        <f>IF(G41="Yes",H41*6000,0)</f>
        <v>0</v>
      </c>
    </row>
    <row r="42" spans="1:9">
      <c r="D42" s="17"/>
      <c r="E42" s="3"/>
      <c r="F42" s="11" t="s">
        <v>34</v>
      </c>
      <c r="G42" s="29">
        <f>SUMIF(C37:C41,"Project Assistant",F37:F41)</f>
        <v>0</v>
      </c>
      <c r="H42" s="18"/>
    </row>
    <row r="43" spans="1:9">
      <c r="D43" s="17"/>
      <c r="E43" s="3"/>
      <c r="F43" s="11" t="s">
        <v>35</v>
      </c>
      <c r="G43" s="29">
        <f>SUMIF(C37:C41,"Research Assistant",F37:F41)</f>
        <v>0</v>
      </c>
    </row>
    <row r="44" spans="1:9">
      <c r="D44" s="17"/>
      <c r="E44" s="3"/>
      <c r="F44" s="11" t="s">
        <v>36</v>
      </c>
      <c r="G44" s="28">
        <f>SUM(I37:I41)</f>
        <v>0</v>
      </c>
    </row>
    <row r="45" spans="1:9">
      <c r="A45" s="4" t="s">
        <v>37</v>
      </c>
    </row>
    <row r="46" spans="1:9" ht="30">
      <c r="B46" s="5" t="s">
        <v>6</v>
      </c>
      <c r="C46" s="5" t="s">
        <v>38</v>
      </c>
      <c r="D46" s="5" t="s">
        <v>39</v>
      </c>
    </row>
    <row r="47" spans="1:9">
      <c r="B47" s="6"/>
      <c r="C47" s="19"/>
      <c r="D47" s="7"/>
    </row>
    <row r="48" spans="1:9">
      <c r="B48" s="6"/>
      <c r="C48" s="19"/>
      <c r="D48" s="7">
        <v>0</v>
      </c>
    </row>
    <row r="49" spans="1:7">
      <c r="B49" s="6"/>
      <c r="C49" s="19"/>
      <c r="D49" s="7">
        <v>0</v>
      </c>
    </row>
    <row r="50" spans="1:7">
      <c r="B50" s="6"/>
      <c r="C50" s="19"/>
      <c r="D50" s="7">
        <v>0</v>
      </c>
    </row>
    <row r="51" spans="1:7">
      <c r="B51" s="6"/>
      <c r="C51" s="19"/>
      <c r="D51" s="7">
        <v>0</v>
      </c>
    </row>
    <row r="52" spans="1:7">
      <c r="C52" s="20"/>
      <c r="D52" s="21"/>
      <c r="E52" s="3"/>
      <c r="F52" s="11" t="s">
        <v>40</v>
      </c>
      <c r="G52" s="28">
        <f>SUM(D47:D51)</f>
        <v>0</v>
      </c>
    </row>
    <row r="53" spans="1:7">
      <c r="A53" s="4"/>
    </row>
    <row r="54" spans="1:7">
      <c r="A54" s="4" t="s">
        <v>41</v>
      </c>
    </row>
    <row r="55" spans="1:7" ht="30">
      <c r="B55" s="5" t="s">
        <v>6</v>
      </c>
      <c r="C55" s="5" t="s">
        <v>38</v>
      </c>
      <c r="D55" s="5" t="s">
        <v>39</v>
      </c>
    </row>
    <row r="56" spans="1:7">
      <c r="B56" s="6"/>
      <c r="C56" s="19"/>
      <c r="D56" s="7">
        <v>0</v>
      </c>
    </row>
    <row r="57" spans="1:7">
      <c r="B57" s="6"/>
      <c r="C57" s="19"/>
      <c r="D57" s="7"/>
    </row>
    <row r="58" spans="1:7">
      <c r="B58" s="6"/>
      <c r="C58" s="19"/>
      <c r="D58" s="7">
        <v>0</v>
      </c>
    </row>
    <row r="59" spans="1:7">
      <c r="B59" s="6"/>
      <c r="C59" s="19"/>
      <c r="D59" s="7">
        <v>0</v>
      </c>
    </row>
    <row r="60" spans="1:7">
      <c r="B60" s="6"/>
      <c r="C60" s="19"/>
      <c r="D60" s="7">
        <v>0</v>
      </c>
    </row>
    <row r="61" spans="1:7">
      <c r="C61" s="20"/>
      <c r="D61" s="21"/>
      <c r="E61" s="3"/>
      <c r="F61" s="11" t="s">
        <v>42</v>
      </c>
      <c r="G61" s="28">
        <f>SUM(D56:D60)</f>
        <v>0</v>
      </c>
    </row>
    <row r="62" spans="1:7" ht="15.75">
      <c r="A62" s="52" t="s">
        <v>43</v>
      </c>
      <c r="B62"/>
      <c r="C62"/>
      <c r="D62"/>
      <c r="E62"/>
      <c r="F62"/>
      <c r="G62"/>
    </row>
    <row r="63" spans="1:7">
      <c r="A63" s="65" t="s">
        <v>85</v>
      </c>
      <c r="B63" s="65"/>
      <c r="C63" s="65"/>
      <c r="D63" s="65"/>
      <c r="E63" s="65"/>
      <c r="F63" s="65"/>
      <c r="G63" s="65"/>
    </row>
    <row r="64" spans="1:7">
      <c r="A64"/>
      <c r="B64" s="45" t="s">
        <v>44</v>
      </c>
      <c r="C64" s="46"/>
      <c r="D64" s="47">
        <f>G10</f>
        <v>0</v>
      </c>
      <c r="E64" s="54">
        <v>0.34300000000000003</v>
      </c>
      <c r="F64" s="47">
        <f t="shared" ref="F64:F68" si="0">D64*E64</f>
        <v>0</v>
      </c>
      <c r="G64"/>
    </row>
    <row r="65" spans="1:7">
      <c r="A65"/>
      <c r="B65" s="45" t="s">
        <v>14</v>
      </c>
      <c r="C65" s="46"/>
      <c r="D65" s="47">
        <f>G18</f>
        <v>0</v>
      </c>
      <c r="E65" s="54">
        <v>0.34300000000000003</v>
      </c>
      <c r="F65" s="47">
        <f t="shared" si="0"/>
        <v>0</v>
      </c>
      <c r="G65"/>
    </row>
    <row r="66" spans="1:7">
      <c r="A66"/>
      <c r="B66" s="45" t="s">
        <v>18</v>
      </c>
      <c r="C66" s="46"/>
      <c r="D66" s="47">
        <f>G26</f>
        <v>0</v>
      </c>
      <c r="E66" s="54">
        <v>0.34300000000000003</v>
      </c>
      <c r="F66" s="47">
        <f t="shared" si="0"/>
        <v>0</v>
      </c>
      <c r="G66"/>
    </row>
    <row r="67" spans="1:7">
      <c r="A67"/>
      <c r="B67" s="45" t="s">
        <v>21</v>
      </c>
      <c r="C67" s="46"/>
      <c r="D67" s="47">
        <f>G30</f>
        <v>0</v>
      </c>
      <c r="E67" s="54">
        <v>3.2000000000000001E-2</v>
      </c>
      <c r="F67" s="48">
        <f t="shared" si="0"/>
        <v>0</v>
      </c>
      <c r="G67"/>
    </row>
    <row r="68" spans="1:7">
      <c r="A68"/>
      <c r="B68" s="45" t="s">
        <v>45</v>
      </c>
      <c r="C68" s="46"/>
      <c r="D68" s="47">
        <f>G34</f>
        <v>0</v>
      </c>
      <c r="E68" s="54">
        <v>0.105</v>
      </c>
      <c r="F68" s="48">
        <f t="shared" si="0"/>
        <v>0</v>
      </c>
      <c r="G68"/>
    </row>
    <row r="69" spans="1:7">
      <c r="A69"/>
      <c r="B69" s="49" t="s">
        <v>46</v>
      </c>
      <c r="C69" s="46"/>
      <c r="D69" s="47">
        <f>G43+G42</f>
        <v>0</v>
      </c>
      <c r="E69" s="54">
        <v>0.20499999999999999</v>
      </c>
      <c r="F69" s="47">
        <f>D69*E69</f>
        <v>0</v>
      </c>
      <c r="G69"/>
    </row>
    <row r="70" spans="1:7">
      <c r="A70"/>
      <c r="B70" s="45" t="s">
        <v>84</v>
      </c>
      <c r="C70" s="46"/>
      <c r="D70" s="47">
        <f>G52</f>
        <v>0</v>
      </c>
      <c r="E70" s="54">
        <v>0.16200000000000001</v>
      </c>
      <c r="F70" s="48">
        <f>D70*E70</f>
        <v>0</v>
      </c>
      <c r="G70"/>
    </row>
    <row r="71" spans="1:7" ht="15" customHeight="1">
      <c r="A71"/>
      <c r="B71" s="45" t="s">
        <v>47</v>
      </c>
      <c r="C71" s="46"/>
      <c r="D71" s="47">
        <f>G61</f>
        <v>0</v>
      </c>
      <c r="E71" s="71">
        <v>0.189</v>
      </c>
      <c r="F71" s="47">
        <f>D71*E71</f>
        <v>0</v>
      </c>
      <c r="G71"/>
    </row>
    <row r="72" spans="1:7">
      <c r="A72"/>
      <c r="B72"/>
      <c r="C72"/>
      <c r="D72"/>
      <c r="E72"/>
      <c r="F72" s="50" t="s">
        <v>48</v>
      </c>
      <c r="G72" s="28">
        <f>SUM(F64:F71)</f>
        <v>0</v>
      </c>
    </row>
    <row r="73" spans="1:7">
      <c r="A73"/>
      <c r="B73"/>
      <c r="C73"/>
      <c r="D73"/>
      <c r="E73"/>
      <c r="F73" s="50"/>
      <c r="G73" s="29"/>
    </row>
    <row r="74" spans="1:7">
      <c r="A74" s="4" t="s">
        <v>49</v>
      </c>
    </row>
    <row r="75" spans="1:7">
      <c r="B75" s="58" t="s">
        <v>50</v>
      </c>
      <c r="C75" s="59"/>
    </row>
    <row r="76" spans="1:7">
      <c r="B76" s="43" t="s">
        <v>51</v>
      </c>
      <c r="C76" s="44" t="s">
        <v>52</v>
      </c>
    </row>
    <row r="77" spans="1:7">
      <c r="B77" s="42"/>
      <c r="C77" s="41" t="s">
        <v>53</v>
      </c>
    </row>
    <row r="78" spans="1:7">
      <c r="B78" s="42"/>
      <c r="C78" s="33" t="s">
        <v>53</v>
      </c>
    </row>
    <row r="79" spans="1:7">
      <c r="B79" s="42"/>
      <c r="C79" s="33" t="s">
        <v>53</v>
      </c>
    </row>
    <row r="80" spans="1:7">
      <c r="B80" s="42"/>
      <c r="C80" s="33" t="s">
        <v>53</v>
      </c>
    </row>
    <row r="81" spans="1:7">
      <c r="B81" s="42"/>
      <c r="C81" s="33" t="s">
        <v>53</v>
      </c>
    </row>
    <row r="82" spans="1:7">
      <c r="B82" s="42"/>
      <c r="C82" s="33" t="s">
        <v>53</v>
      </c>
    </row>
    <row r="83" spans="1:7">
      <c r="B83" s="42"/>
      <c r="C83" s="33" t="s">
        <v>53</v>
      </c>
    </row>
    <row r="84" spans="1:7">
      <c r="B84" s="42"/>
      <c r="C84" s="33" t="s">
        <v>53</v>
      </c>
    </row>
    <row r="85" spans="1:7">
      <c r="B85" s="42"/>
      <c r="C85" s="33" t="s">
        <v>53</v>
      </c>
    </row>
    <row r="86" spans="1:7">
      <c r="B86" s="42"/>
      <c r="C86" s="33" t="s">
        <v>53</v>
      </c>
    </row>
    <row r="87" spans="1:7">
      <c r="B87" s="60">
        <f>SUM(C77:C86)</f>
        <v>0</v>
      </c>
      <c r="C87" s="61"/>
    </row>
    <row r="88" spans="1:7">
      <c r="F88" s="11" t="s">
        <v>54</v>
      </c>
      <c r="G88" s="53">
        <f>B87</f>
        <v>0</v>
      </c>
    </row>
    <row r="89" spans="1:7">
      <c r="A89" s="4" t="s">
        <v>55</v>
      </c>
    </row>
    <row r="90" spans="1:7" ht="30">
      <c r="B90" s="5" t="s">
        <v>51</v>
      </c>
      <c r="C90" s="5" t="s">
        <v>56</v>
      </c>
      <c r="D90" s="5" t="s">
        <v>57</v>
      </c>
      <c r="E90" s="5" t="s">
        <v>58</v>
      </c>
    </row>
    <row r="91" spans="1:7">
      <c r="B91" s="22"/>
      <c r="C91" s="22"/>
      <c r="D91" s="7">
        <v>0</v>
      </c>
      <c r="E91" s="7">
        <v>0</v>
      </c>
    </row>
    <row r="92" spans="1:7">
      <c r="B92" s="22"/>
      <c r="C92" s="22"/>
      <c r="D92" s="7">
        <v>0</v>
      </c>
      <c r="E92" s="7">
        <v>0</v>
      </c>
    </row>
    <row r="93" spans="1:7">
      <c r="B93" s="22"/>
      <c r="C93" s="22"/>
      <c r="D93" s="7">
        <v>0</v>
      </c>
      <c r="E93" s="7">
        <v>0</v>
      </c>
    </row>
    <row r="94" spans="1:7">
      <c r="B94" s="22"/>
      <c r="C94" s="22"/>
      <c r="D94" s="7">
        <v>0</v>
      </c>
      <c r="E94" s="7">
        <v>0</v>
      </c>
    </row>
    <row r="95" spans="1:7">
      <c r="F95" s="11" t="s">
        <v>59</v>
      </c>
      <c r="G95" s="28">
        <f>SUM(E91:E94)</f>
        <v>0</v>
      </c>
    </row>
    <row r="97" spans="1:7">
      <c r="D97" s="23"/>
      <c r="F97" s="24" t="s">
        <v>60</v>
      </c>
      <c r="G97" s="25">
        <f>G95+G88+G72+G52+G44+G43+G42+G34+G30+G26+G18+G10+G61</f>
        <v>0</v>
      </c>
    </row>
    <row r="98" spans="1:7" ht="15.75" customHeight="1"/>
    <row r="99" spans="1:7" ht="24" customHeight="1">
      <c r="A99" s="4" t="s">
        <v>61</v>
      </c>
    </row>
    <row r="100" spans="1:7" ht="24" customHeight="1"/>
    <row r="101" spans="1:7" ht="24" customHeight="1"/>
    <row r="102" spans="1:7" ht="15.75" customHeight="1"/>
    <row r="103" spans="1:7" ht="24" customHeight="1"/>
  </sheetData>
  <protectedRanges>
    <protectedRange sqref="B9:F9 F21:F25 D13:F17 D21:D25" name="Range1"/>
  </protectedRanges>
  <mergeCells count="8">
    <mergeCell ref="A5:G5"/>
    <mergeCell ref="B75:C75"/>
    <mergeCell ref="B87:C87"/>
    <mergeCell ref="B28:C28"/>
    <mergeCell ref="B29:C29"/>
    <mergeCell ref="B32:C32"/>
    <mergeCell ref="B33:C33"/>
    <mergeCell ref="A63:G63"/>
  </mergeCells>
  <dataValidations count="4">
    <dataValidation type="list" allowBlank="1" showInputMessage="1" showErrorMessage="1" sqref="E9 E13:E17 B37:B41" xr:uid="{CCECA814-B7E5-4973-AFA5-22620AE5A0D3}">
      <formula1>Current_Appt</formula1>
    </dataValidation>
    <dataValidation type="list" allowBlank="1" showInputMessage="1" showErrorMessage="1" sqref="C37:C41" xr:uid="{40464BDB-BDD1-4A74-9916-A4AF69FE6D26}">
      <formula1>PA_RA</formula1>
    </dataValidation>
    <dataValidation type="list" allowBlank="1" showInputMessage="1" showErrorMessage="1" sqref="G37:G41" xr:uid="{C3A17616-8B8B-4A92-8604-59D98269302A}">
      <formula1>Y_N</formula1>
    </dataValidation>
    <dataValidation type="list" allowBlank="1" showInputMessage="1" showErrorMessage="1" sqref="H37:H41" xr:uid="{A95005DF-E1C7-4F86-B3BC-B737C16BF63F}">
      <formula1>Semesters</formula1>
    </dataValidation>
  </dataValidations>
  <pageMargins left="0.25" right="0.25" top="0.5" bottom="0.5" header="0.3" footer="0.3"/>
  <pageSetup scale="81" orientation="landscape" horizontalDpi="1200" verticalDpi="1200"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FED5-DD97-4F87-87BD-1BA1710844E4}">
  <dimension ref="A1:D18"/>
  <sheetViews>
    <sheetView workbookViewId="0">
      <selection activeCell="C26" sqref="C26"/>
    </sheetView>
  </sheetViews>
  <sheetFormatPr defaultRowHeight="15"/>
  <cols>
    <col min="1" max="1" width="2.5703125" style="2" customWidth="1"/>
    <col min="2" max="2" width="40.5703125" style="2" bestFit="1" customWidth="1"/>
    <col min="3" max="3" width="32" style="2" bestFit="1" customWidth="1"/>
    <col min="4" max="4" width="13.85546875" style="2" bestFit="1" customWidth="1"/>
    <col min="5" max="5" width="14.28515625" style="2" customWidth="1"/>
    <col min="6" max="6" width="14.7109375" style="2" customWidth="1"/>
    <col min="7" max="7" width="16.7109375" style="2" customWidth="1"/>
    <col min="8" max="8" width="12.28515625" style="2" customWidth="1"/>
    <col min="9" max="9" width="13.85546875" style="2" customWidth="1"/>
    <col min="10" max="10" width="11.7109375" style="2" customWidth="1"/>
    <col min="11" max="16384" width="9.140625" style="2"/>
  </cols>
  <sheetData>
    <row r="1" spans="1:4" ht="15.75">
      <c r="A1" s="1" t="s">
        <v>62</v>
      </c>
    </row>
    <row r="2" spans="1:4">
      <c r="B2" s="66" t="s">
        <v>63</v>
      </c>
      <c r="C2" s="66"/>
      <c r="D2" s="66"/>
    </row>
    <row r="3" spans="1:4">
      <c r="B3" s="67" t="s">
        <v>64</v>
      </c>
      <c r="C3" s="67"/>
      <c r="D3" s="68"/>
    </row>
    <row r="4" spans="1:4">
      <c r="B4" s="36" t="s">
        <v>65</v>
      </c>
      <c r="C4" s="40"/>
      <c r="D4" s="69" t="s">
        <v>66</v>
      </c>
    </row>
    <row r="5" spans="1:4">
      <c r="B5" s="37" t="s">
        <v>67</v>
      </c>
      <c r="C5" s="35" t="s">
        <v>68</v>
      </c>
      <c r="D5" s="69"/>
    </row>
    <row r="6" spans="1:4">
      <c r="B6" s="37" t="s">
        <v>69</v>
      </c>
      <c r="C6" s="35" t="s">
        <v>70</v>
      </c>
      <c r="D6" s="69"/>
    </row>
    <row r="7" spans="1:4">
      <c r="B7" s="38" t="s">
        <v>71</v>
      </c>
      <c r="C7" s="39"/>
      <c r="D7" s="69"/>
    </row>
    <row r="8" spans="1:4">
      <c r="B8" s="70" t="s">
        <v>72</v>
      </c>
      <c r="C8" s="70"/>
      <c r="D8" s="66"/>
    </row>
    <row r="9" spans="1:4">
      <c r="B9" s="34"/>
      <c r="C9" s="34"/>
      <c r="D9" s="34"/>
    </row>
    <row r="10" spans="1:4">
      <c r="B10" s="34"/>
      <c r="C10" s="34"/>
      <c r="D10" s="34"/>
    </row>
    <row r="11" spans="1:4">
      <c r="B11" s="34"/>
      <c r="C11" s="34"/>
      <c r="D11" s="34"/>
    </row>
    <row r="12" spans="1:4">
      <c r="B12" s="34"/>
      <c r="C12" s="34"/>
      <c r="D12" s="34"/>
    </row>
    <row r="13" spans="1:4">
      <c r="B13" s="34"/>
      <c r="C13" s="34"/>
      <c r="D13" s="34"/>
    </row>
    <row r="14" spans="1:4">
      <c r="B14" s="66" t="s">
        <v>73</v>
      </c>
      <c r="C14" s="66"/>
      <c r="D14" s="66"/>
    </row>
    <row r="15" spans="1:4">
      <c r="B15" s="34"/>
      <c r="C15" s="34"/>
      <c r="D15" s="34"/>
    </row>
    <row r="16" spans="1:4">
      <c r="B16" s="34"/>
      <c r="C16" s="34"/>
      <c r="D16" s="34"/>
    </row>
    <row r="17" spans="2:4">
      <c r="B17" s="34"/>
      <c r="C17" s="34"/>
      <c r="D17" s="34"/>
    </row>
    <row r="18" spans="2:4">
      <c r="B18" s="34"/>
      <c r="C18" s="34"/>
      <c r="D18" s="34"/>
    </row>
  </sheetData>
  <mergeCells count="5">
    <mergeCell ref="B2:D2"/>
    <mergeCell ref="B3:D3"/>
    <mergeCell ref="D4:D7"/>
    <mergeCell ref="B8:D8"/>
    <mergeCell ref="B14: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A5C00-58B9-4856-AD05-C5167FFBC774}">
  <dimension ref="A1:L4"/>
  <sheetViews>
    <sheetView workbookViewId="0">
      <selection activeCell="F36" sqref="F36"/>
    </sheetView>
  </sheetViews>
  <sheetFormatPr defaultRowHeight="15"/>
  <sheetData>
    <row r="1" spans="1:12">
      <c r="A1" t="s">
        <v>11</v>
      </c>
      <c r="C1" t="s">
        <v>11</v>
      </c>
      <c r="E1" t="s">
        <v>11</v>
      </c>
      <c r="H1" t="s">
        <v>11</v>
      </c>
      <c r="J1" t="s">
        <v>11</v>
      </c>
      <c r="L1" t="s">
        <v>11</v>
      </c>
    </row>
    <row r="2" spans="1:12">
      <c r="A2" t="s">
        <v>74</v>
      </c>
      <c r="C2" t="s">
        <v>75</v>
      </c>
      <c r="E2" t="s">
        <v>76</v>
      </c>
      <c r="H2">
        <v>1</v>
      </c>
      <c r="J2" t="s">
        <v>77</v>
      </c>
      <c r="L2" t="s">
        <v>78</v>
      </c>
    </row>
    <row r="3" spans="1:12">
      <c r="A3" t="s">
        <v>79</v>
      </c>
      <c r="C3" t="s">
        <v>80</v>
      </c>
      <c r="E3" t="s">
        <v>81</v>
      </c>
      <c r="H3">
        <v>2</v>
      </c>
      <c r="J3" t="s">
        <v>82</v>
      </c>
      <c r="L3" t="s">
        <v>83</v>
      </c>
    </row>
    <row r="4" spans="1:12">
      <c r="L4"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Section A</vt:lpstr>
      <vt:lpstr>Section B</vt:lpstr>
      <vt:lpstr>Pick LIsts</vt:lpstr>
      <vt:lpstr>Current_Appt</vt:lpstr>
      <vt:lpstr>PA_RA</vt:lpstr>
      <vt:lpstr>Pick_List</vt:lpstr>
      <vt:lpstr>'Section A'!Print_Area</vt:lpstr>
      <vt:lpstr>'Section A'!Print_Titles</vt:lpstr>
      <vt:lpstr>Semesters</vt:lpstr>
      <vt:lpstr>Source</vt:lpstr>
      <vt:lpstr>Term__Academic_or_Annual</vt:lpstr>
      <vt:lpstr>UW_MIR_EXT</vt:lpstr>
      <vt:lpstr>Y_N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WIPPERFURTH, JESSICA R</dc:creator>
  <cp:keywords/>
  <dc:description/>
  <cp:lastModifiedBy>Tim Dalby</cp:lastModifiedBy>
  <cp:revision/>
  <dcterms:created xsi:type="dcterms:W3CDTF">2015-06-29T18:52:54Z</dcterms:created>
  <dcterms:modified xsi:type="dcterms:W3CDTF">2026-04-07T16:03:09Z</dcterms:modified>
  <cp:category/>
  <cp:contentStatus/>
</cp:coreProperties>
</file>